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60" activeTab="0"/>
  </bookViews>
  <sheets>
    <sheet name="Diapalis 9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<sst xmlns="http://schemas.openxmlformats.org/spreadsheetml/2006/main" count="33" uniqueCount="25">
  <si>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Station</t>
  </si>
  <si>
    <t>P particulaire (nM)</t>
  </si>
  <si>
    <t>P total (nM)</t>
  </si>
  <si>
    <t>SRP (nM)</t>
  </si>
  <si>
    <t>Turnover (h)</t>
  </si>
  <si>
    <t>f %</t>
  </si>
  <si>
    <t>Profondeur (m)</t>
  </si>
  <si>
    <t>M. Rodier</t>
  </si>
  <si>
    <t>0,2-10 µm</t>
  </si>
  <si>
    <t>&gt; 10 µm</t>
  </si>
  <si>
    <t>Total</t>
  </si>
  <si>
    <t>Valeur 1</t>
  </si>
  <si>
    <t>Valeur 2</t>
  </si>
  <si>
    <t>Moyenne</t>
  </si>
  <si>
    <t>Ecart-type</t>
  </si>
  <si>
    <t>Valeur 3</t>
  </si>
  <si>
    <t>P organique dissous (nM)</t>
  </si>
  <si>
    <t>DIAPALIS 9</t>
  </si>
  <si>
    <t>station 1 chenal des Loyautés</t>
  </si>
  <si>
    <t>station 2 Baie du Santal</t>
  </si>
  <si>
    <t>station 3 Nord Ouvéa</t>
  </si>
  <si>
    <t>station 4 : Est Lifou</t>
  </si>
  <si>
    <t>station 5 : Lagon Ouinné</t>
  </si>
  <si>
    <t>station 6: passe de Boulari</t>
  </si>
  <si>
    <t>station 7: côte ouest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</si>
</sst>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F_-;\-* #,##0.0\ _F_-;_-* &quot;-&quot;??\ _F_-;_-@_-"/>
    <numFmt numFmtId="179" formatCode="_-* #,##0.0\ _F_-;\-* #,##0.0\ _F_-;_-* &quot;-&quot;?\ _F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72" fontId="0" fillId="2" borderId="0" xfId="0" applyNumberFormat="1" applyFont="1" applyFill="1" applyBorder="1" applyAlignment="1">
      <alignment horizontal="center"/>
    </xf>
    <xf numFmtId="172" fontId="0" fillId="2" borderId="3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72" fontId="0" fillId="2" borderId="2" xfId="0" applyNumberFormat="1" applyFont="1" applyFill="1" applyBorder="1" applyAlignment="1">
      <alignment horizontal="center"/>
    </xf>
    <xf numFmtId="172" fontId="0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72" fontId="0" fillId="2" borderId="5" xfId="0" applyNumberFormat="1" applyFont="1" applyFill="1" applyBorder="1" applyAlignment="1">
      <alignment horizontal="center"/>
    </xf>
    <xf numFmtId="172" fontId="0" fillId="2" borderId="6" xfId="0" applyNumberFormat="1" applyFont="1" applyFill="1" applyBorder="1" applyAlignment="1">
      <alignment horizontal="center"/>
    </xf>
    <xf numFmtId="172" fontId="0" fillId="2" borderId="7" xfId="0" applyNumberFormat="1" applyFont="1" applyFill="1" applyBorder="1" applyAlignment="1">
      <alignment horizontal="center"/>
    </xf>
    <xf numFmtId="172" fontId="0" fillId="2" borderId="8" xfId="0" applyNumberFormat="1" applyFont="1" applyFill="1" applyBorder="1" applyAlignment="1">
      <alignment horizontal="center"/>
    </xf>
    <xf numFmtId="172" fontId="0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178" fontId="0" fillId="2" borderId="10" xfId="15" applyNumberFormat="1" applyFont="1" applyFill="1" applyBorder="1" applyAlignment="1">
      <alignment horizontal="center"/>
    </xf>
    <xf numFmtId="172" fontId="0" fillId="2" borderId="10" xfId="0" applyNumberFormat="1" applyFont="1" applyFill="1" applyBorder="1" applyAlignment="1">
      <alignment horizontal="center"/>
    </xf>
    <xf numFmtId="172" fontId="0" fillId="2" borderId="1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78" fontId="0" fillId="2" borderId="9" xfId="15" applyNumberFormat="1" applyFont="1" applyFill="1" applyBorder="1" applyAlignment="1">
      <alignment horizontal="center"/>
    </xf>
    <xf numFmtId="178" fontId="0" fillId="2" borderId="11" xfId="15" applyNumberFormat="1" applyFont="1" applyFill="1" applyBorder="1" applyAlignment="1">
      <alignment horizontal="center"/>
    </xf>
    <xf numFmtId="172" fontId="0" fillId="2" borderId="9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1.28125" style="4" customWidth="1"/>
    <col min="2" max="2" width="11.421875" style="1" customWidth="1"/>
    <col min="3" max="3" width="13.140625" style="1" customWidth="1"/>
    <col min="4" max="16" width="11.421875" style="4" customWidth="1"/>
    <col min="17" max="17" width="12.57421875" style="4" customWidth="1"/>
    <col min="18" max="18" width="11.57421875" style="4" customWidth="1"/>
    <col min="19" max="16384" width="11.421875" style="4" customWidth="1"/>
  </cols>
  <sheetData>
    <row r="1" spans="1:20" ht="12.75">
      <c r="A1" s="18" t="s">
        <v>17</v>
      </c>
      <c r="B1" s="32"/>
      <c r="C1" s="29"/>
      <c r="D1" s="23" t="s">
        <v>3</v>
      </c>
      <c r="E1" s="40" t="s">
        <v>1</v>
      </c>
      <c r="F1" s="42"/>
      <c r="G1" s="41"/>
      <c r="H1" s="40" t="s">
        <v>16</v>
      </c>
      <c r="I1" s="42"/>
      <c r="J1" s="41"/>
      <c r="K1" s="40" t="s">
        <v>2</v>
      </c>
      <c r="L1" s="42"/>
      <c r="M1" s="41"/>
      <c r="N1" s="40" t="s">
        <v>4</v>
      </c>
      <c r="O1" s="42"/>
      <c r="P1" s="42"/>
      <c r="Q1" s="42"/>
      <c r="R1" s="41"/>
      <c r="S1" s="40" t="s">
        <v>5</v>
      </c>
      <c r="T1" s="41"/>
    </row>
    <row r="2" spans="1:20" ht="12.75">
      <c r="A2" s="19" t="s">
        <v>0</v>
      </c>
      <c r="B2" s="33"/>
      <c r="C2" s="24" t="s">
        <v>6</v>
      </c>
      <c r="D2" s="24" t="s">
        <v>7</v>
      </c>
      <c r="E2" s="19" t="s">
        <v>8</v>
      </c>
      <c r="F2" s="4" t="s">
        <v>9</v>
      </c>
      <c r="G2" s="9" t="s">
        <v>10</v>
      </c>
      <c r="H2" s="19" t="s">
        <v>11</v>
      </c>
      <c r="I2" s="4" t="s">
        <v>12</v>
      </c>
      <c r="J2" s="9" t="s">
        <v>13</v>
      </c>
      <c r="K2" s="19" t="s">
        <v>11</v>
      </c>
      <c r="L2" s="4" t="s">
        <v>12</v>
      </c>
      <c r="M2" s="9" t="s">
        <v>13</v>
      </c>
      <c r="N2" s="19" t="s">
        <v>11</v>
      </c>
      <c r="O2" s="4" t="s">
        <v>12</v>
      </c>
      <c r="P2" s="4" t="s">
        <v>15</v>
      </c>
      <c r="Q2" s="4" t="s">
        <v>13</v>
      </c>
      <c r="R2" s="9" t="s">
        <v>14</v>
      </c>
      <c r="S2" s="19" t="s">
        <v>8</v>
      </c>
      <c r="T2" s="9" t="s">
        <v>9</v>
      </c>
    </row>
    <row r="3" spans="1:20" ht="12.75">
      <c r="A3" s="19"/>
      <c r="B3" s="33"/>
      <c r="C3" s="30"/>
      <c r="D3" s="25"/>
      <c r="E3" s="15"/>
      <c r="F3" s="5"/>
      <c r="G3" s="6"/>
      <c r="H3" s="22"/>
      <c r="I3" s="7"/>
      <c r="J3" s="8"/>
      <c r="K3" s="19"/>
      <c r="M3" s="9"/>
      <c r="N3" s="15"/>
      <c r="O3" s="5"/>
      <c r="P3" s="7"/>
      <c r="Q3" s="7"/>
      <c r="R3" s="9"/>
      <c r="S3" s="15"/>
      <c r="T3" s="6"/>
    </row>
    <row r="4" spans="1:20" ht="12.75">
      <c r="A4" s="12" t="s">
        <v>18</v>
      </c>
      <c r="B4" s="35"/>
      <c r="C4" s="23">
        <v>0</v>
      </c>
      <c r="D4" s="36">
        <v>119.5584</v>
      </c>
      <c r="E4" s="11">
        <v>13</v>
      </c>
      <c r="F4" s="13">
        <v>5.8</v>
      </c>
      <c r="G4" s="14">
        <f>E4+F4</f>
        <v>18.8</v>
      </c>
      <c r="H4" s="11">
        <f aca="true" t="shared" si="0" ref="H4:H15">K4-G4-D4</f>
        <v>236.64159999999998</v>
      </c>
      <c r="I4" s="13">
        <f aca="true" t="shared" si="1" ref="I4:I44">L4-G4-D4</f>
        <v>251.64159999999998</v>
      </c>
      <c r="J4" s="14">
        <f>AVERAGE(H4:I4)</f>
        <v>244.14159999999998</v>
      </c>
      <c r="K4" s="11">
        <v>375</v>
      </c>
      <c r="L4" s="13">
        <v>390</v>
      </c>
      <c r="M4" s="14">
        <f>AVERAGE(K4:L4)</f>
        <v>382.5</v>
      </c>
      <c r="N4" s="11">
        <v>523</v>
      </c>
      <c r="O4" s="13">
        <v>413</v>
      </c>
      <c r="P4" s="13"/>
      <c r="Q4" s="13">
        <f>AVERAGE(N4:P4)</f>
        <v>468</v>
      </c>
      <c r="R4" s="14">
        <f>STDEV(N4:P4)</f>
        <v>77.78174593052023</v>
      </c>
      <c r="S4" s="11">
        <v>86.9</v>
      </c>
      <c r="T4" s="14">
        <v>13.1</v>
      </c>
    </row>
    <row r="5" spans="1:20" ht="12.75">
      <c r="A5" s="19"/>
      <c r="B5" s="33"/>
      <c r="C5" s="24">
        <v>10</v>
      </c>
      <c r="D5" s="26">
        <v>129.52159999999998</v>
      </c>
      <c r="E5" s="15">
        <v>11.8</v>
      </c>
      <c r="F5" s="5">
        <v>3.3</v>
      </c>
      <c r="G5" s="6">
        <f aca="true" t="shared" si="2" ref="G5:G38">E5+F5</f>
        <v>15.100000000000001</v>
      </c>
      <c r="H5" s="15">
        <f t="shared" si="0"/>
        <v>235.3784</v>
      </c>
      <c r="I5" s="5">
        <f t="shared" si="1"/>
        <v>225.3784</v>
      </c>
      <c r="J5" s="6">
        <f aca="true" t="shared" si="3" ref="J5:J44">AVERAGE(H5:I5)</f>
        <v>230.3784</v>
      </c>
      <c r="K5" s="15">
        <v>380</v>
      </c>
      <c r="L5" s="5">
        <v>370</v>
      </c>
      <c r="M5" s="6">
        <f aca="true" t="shared" si="4" ref="M5:M44">AVERAGE(K5:L5)</f>
        <v>375</v>
      </c>
      <c r="N5" s="15">
        <v>726</v>
      </c>
      <c r="O5" s="5">
        <v>738</v>
      </c>
      <c r="P5" s="5">
        <v>411</v>
      </c>
      <c r="Q5" s="5">
        <f aca="true" t="shared" si="5" ref="Q5:Q44">AVERAGE(N5:P5)</f>
        <v>625</v>
      </c>
      <c r="R5" s="6">
        <f aca="true" t="shared" si="6" ref="R5:R44">STDEV(N5:P5)</f>
        <v>185.42653531789887</v>
      </c>
      <c r="S5" s="15">
        <v>93.1</v>
      </c>
      <c r="T5" s="6">
        <v>6.9</v>
      </c>
    </row>
    <row r="6" spans="1:20" ht="12.75">
      <c r="A6" s="19"/>
      <c r="B6" s="33"/>
      <c r="C6" s="24">
        <v>20</v>
      </c>
      <c r="D6" s="26">
        <v>127.0308</v>
      </c>
      <c r="E6" s="15">
        <v>9.6</v>
      </c>
      <c r="F6" s="5">
        <v>4.6</v>
      </c>
      <c r="G6" s="6">
        <f t="shared" si="2"/>
        <v>14.2</v>
      </c>
      <c r="H6" s="15">
        <f t="shared" si="0"/>
        <v>218.7692</v>
      </c>
      <c r="I6" s="5">
        <f t="shared" si="1"/>
        <v>233.7692</v>
      </c>
      <c r="J6" s="6">
        <f t="shared" si="3"/>
        <v>226.2692</v>
      </c>
      <c r="K6" s="15">
        <v>360</v>
      </c>
      <c r="L6" s="5">
        <v>375</v>
      </c>
      <c r="M6" s="6">
        <f t="shared" si="4"/>
        <v>367.5</v>
      </c>
      <c r="N6" s="15">
        <v>763</v>
      </c>
      <c r="O6" s="5">
        <v>744</v>
      </c>
      <c r="P6" s="5">
        <v>498</v>
      </c>
      <c r="Q6" s="5">
        <f t="shared" si="5"/>
        <v>668.3333333333334</v>
      </c>
      <c r="R6" s="6">
        <f t="shared" si="6"/>
        <v>147.81858250346392</v>
      </c>
      <c r="S6" s="15">
        <v>92.7</v>
      </c>
      <c r="T6" s="6">
        <v>7.3</v>
      </c>
    </row>
    <row r="7" spans="1:20" ht="12.75">
      <c r="A7" s="19"/>
      <c r="B7" s="33"/>
      <c r="C7" s="24">
        <v>40</v>
      </c>
      <c r="D7" s="26">
        <v>109.5952</v>
      </c>
      <c r="E7" s="15">
        <v>12.9</v>
      </c>
      <c r="F7" s="5">
        <v>7.2</v>
      </c>
      <c r="G7" s="6">
        <f t="shared" si="2"/>
        <v>20.1</v>
      </c>
      <c r="H7" s="15">
        <f t="shared" si="0"/>
        <v>235.30479999999997</v>
      </c>
      <c r="I7" s="5">
        <f t="shared" si="1"/>
        <v>240.30479999999997</v>
      </c>
      <c r="J7" s="6">
        <f t="shared" si="3"/>
        <v>237.80479999999997</v>
      </c>
      <c r="K7" s="15">
        <v>365</v>
      </c>
      <c r="L7" s="5">
        <v>370</v>
      </c>
      <c r="M7" s="6">
        <f t="shared" si="4"/>
        <v>367.5</v>
      </c>
      <c r="N7" s="15">
        <v>470</v>
      </c>
      <c r="O7" s="5">
        <v>492</v>
      </c>
      <c r="P7" s="5">
        <v>217</v>
      </c>
      <c r="Q7" s="5">
        <f t="shared" si="5"/>
        <v>393</v>
      </c>
      <c r="R7" s="6">
        <f t="shared" si="6"/>
        <v>152.81688388394784</v>
      </c>
      <c r="S7" s="15">
        <v>93.7</v>
      </c>
      <c r="T7" s="6">
        <v>6.3</v>
      </c>
    </row>
    <row r="8" spans="1:20" ht="12.75">
      <c r="A8" s="19"/>
      <c r="B8" s="33"/>
      <c r="C8" s="24">
        <v>80</v>
      </c>
      <c r="D8" s="26">
        <v>107.1044</v>
      </c>
      <c r="E8" s="15">
        <v>14.6</v>
      </c>
      <c r="F8" s="5">
        <v>6.6</v>
      </c>
      <c r="G8" s="6">
        <f t="shared" si="2"/>
        <v>21.2</v>
      </c>
      <c r="H8" s="15">
        <f t="shared" si="0"/>
        <v>226.6956</v>
      </c>
      <c r="I8" s="5">
        <f t="shared" si="1"/>
        <v>221.6956</v>
      </c>
      <c r="J8" s="6">
        <f t="shared" si="3"/>
        <v>224.1956</v>
      </c>
      <c r="K8" s="15">
        <v>355</v>
      </c>
      <c r="L8" s="5">
        <v>350</v>
      </c>
      <c r="M8" s="6">
        <f t="shared" si="4"/>
        <v>352.5</v>
      </c>
      <c r="N8" s="15">
        <v>346</v>
      </c>
      <c r="O8" s="5">
        <v>345</v>
      </c>
      <c r="P8" s="5">
        <v>343</v>
      </c>
      <c r="Q8" s="5">
        <f t="shared" si="5"/>
        <v>344.6666666666667</v>
      </c>
      <c r="R8" s="6">
        <f t="shared" si="6"/>
        <v>1.5275252316551222</v>
      </c>
      <c r="S8" s="15">
        <v>96.8</v>
      </c>
      <c r="T8" s="6">
        <v>3.2</v>
      </c>
    </row>
    <row r="9" spans="1:20" ht="12.75">
      <c r="A9" s="20"/>
      <c r="B9" s="34"/>
      <c r="C9" s="31">
        <v>100</v>
      </c>
      <c r="D9" s="37">
        <v>107.1044</v>
      </c>
      <c r="E9" s="16">
        <v>12</v>
      </c>
      <c r="F9" s="17">
        <v>6.3</v>
      </c>
      <c r="G9" s="10">
        <f t="shared" si="2"/>
        <v>18.3</v>
      </c>
      <c r="H9" s="16">
        <f t="shared" si="0"/>
        <v>229.5956</v>
      </c>
      <c r="I9" s="17">
        <f t="shared" si="1"/>
        <v>214.5956</v>
      </c>
      <c r="J9" s="10">
        <f t="shared" si="3"/>
        <v>222.0956</v>
      </c>
      <c r="K9" s="16">
        <v>355</v>
      </c>
      <c r="L9" s="17">
        <v>340</v>
      </c>
      <c r="M9" s="10">
        <f t="shared" si="4"/>
        <v>347.5</v>
      </c>
      <c r="N9" s="16">
        <v>330</v>
      </c>
      <c r="O9" s="17">
        <v>306</v>
      </c>
      <c r="P9" s="17">
        <v>187</v>
      </c>
      <c r="Q9" s="17">
        <f t="shared" si="5"/>
        <v>274.3333333333333</v>
      </c>
      <c r="R9" s="10">
        <f t="shared" si="6"/>
        <v>76.57893531078457</v>
      </c>
      <c r="S9" s="16">
        <v>98.6</v>
      </c>
      <c r="T9" s="10">
        <v>1.4</v>
      </c>
    </row>
    <row r="10" spans="1:20" ht="12.75">
      <c r="A10" s="12" t="s">
        <v>19</v>
      </c>
      <c r="B10" s="35"/>
      <c r="C10" s="23">
        <v>0</v>
      </c>
      <c r="D10" s="38">
        <v>89.66879999999999</v>
      </c>
      <c r="E10" s="11">
        <v>13.2</v>
      </c>
      <c r="F10" s="13">
        <v>4.6</v>
      </c>
      <c r="G10" s="14">
        <f t="shared" si="2"/>
        <v>17.799999999999997</v>
      </c>
      <c r="H10" s="11">
        <f t="shared" si="0"/>
        <v>242.5312</v>
      </c>
      <c r="I10" s="13">
        <f t="shared" si="1"/>
        <v>222.5312</v>
      </c>
      <c r="J10" s="14">
        <f t="shared" si="3"/>
        <v>232.5312</v>
      </c>
      <c r="K10" s="11">
        <v>350</v>
      </c>
      <c r="L10" s="13">
        <v>330</v>
      </c>
      <c r="M10" s="14">
        <f t="shared" si="4"/>
        <v>340</v>
      </c>
      <c r="N10" s="11">
        <v>486</v>
      </c>
      <c r="O10" s="13">
        <v>518</v>
      </c>
      <c r="P10" s="13">
        <v>499</v>
      </c>
      <c r="Q10" s="13">
        <f t="shared" si="5"/>
        <v>501</v>
      </c>
      <c r="R10" s="14">
        <f t="shared" si="6"/>
        <v>16.09347693943108</v>
      </c>
      <c r="S10" s="11"/>
      <c r="T10" s="14"/>
    </row>
    <row r="11" spans="1:20" ht="12.75">
      <c r="A11" s="19"/>
      <c r="B11" s="33"/>
      <c r="C11" s="24">
        <v>10</v>
      </c>
      <c r="D11" s="27">
        <v>89.66879999999999</v>
      </c>
      <c r="E11" s="15">
        <v>13.6</v>
      </c>
      <c r="F11" s="5">
        <v>5.7</v>
      </c>
      <c r="G11" s="6">
        <f t="shared" si="2"/>
        <v>19.3</v>
      </c>
      <c r="H11" s="15">
        <f t="shared" si="0"/>
        <v>226.0312</v>
      </c>
      <c r="I11" s="5">
        <f t="shared" si="1"/>
        <v>236.0312</v>
      </c>
      <c r="J11" s="6">
        <f t="shared" si="3"/>
        <v>231.0312</v>
      </c>
      <c r="K11" s="15">
        <v>335</v>
      </c>
      <c r="L11" s="5">
        <v>345</v>
      </c>
      <c r="M11" s="6">
        <f t="shared" si="4"/>
        <v>340</v>
      </c>
      <c r="N11" s="15">
        <v>446</v>
      </c>
      <c r="O11" s="5">
        <v>459</v>
      </c>
      <c r="P11" s="5">
        <v>501</v>
      </c>
      <c r="Q11" s="5">
        <f t="shared" si="5"/>
        <v>468.6666666666667</v>
      </c>
      <c r="R11" s="6">
        <f t="shared" si="6"/>
        <v>28.746014216466843</v>
      </c>
      <c r="S11" s="15"/>
      <c r="T11" s="6"/>
    </row>
    <row r="12" spans="1:20" ht="12.75">
      <c r="A12" s="19"/>
      <c r="B12" s="33"/>
      <c r="C12" s="24">
        <v>20</v>
      </c>
      <c r="D12" s="27">
        <v>89.66879999999999</v>
      </c>
      <c r="E12" s="15">
        <v>14.1</v>
      </c>
      <c r="F12" s="5">
        <v>6.5</v>
      </c>
      <c r="G12" s="6">
        <f t="shared" si="2"/>
        <v>20.6</v>
      </c>
      <c r="H12" s="15">
        <f t="shared" si="0"/>
        <v>229.7312</v>
      </c>
      <c r="I12" s="5">
        <f t="shared" si="1"/>
        <v>219.7312</v>
      </c>
      <c r="J12" s="6">
        <f t="shared" si="3"/>
        <v>224.7312</v>
      </c>
      <c r="K12" s="15">
        <v>340</v>
      </c>
      <c r="L12" s="5">
        <v>330</v>
      </c>
      <c r="M12" s="6">
        <f t="shared" si="4"/>
        <v>335</v>
      </c>
      <c r="N12" s="15">
        <v>345</v>
      </c>
      <c r="O12" s="5">
        <v>520</v>
      </c>
      <c r="P12" s="5">
        <v>506</v>
      </c>
      <c r="Q12" s="5">
        <f t="shared" si="5"/>
        <v>457</v>
      </c>
      <c r="R12" s="6">
        <f t="shared" si="6"/>
        <v>97.24710792614863</v>
      </c>
      <c r="S12" s="19"/>
      <c r="T12" s="9"/>
    </row>
    <row r="13" spans="1:20" ht="12.75">
      <c r="A13" s="19"/>
      <c r="B13" s="33"/>
      <c r="C13" s="24">
        <v>40</v>
      </c>
      <c r="D13" s="27">
        <v>94.65039999999999</v>
      </c>
      <c r="E13" s="15">
        <v>15.2</v>
      </c>
      <c r="F13" s="5">
        <v>4.5</v>
      </c>
      <c r="G13" s="6">
        <f t="shared" si="2"/>
        <v>19.7</v>
      </c>
      <c r="H13" s="15">
        <f t="shared" si="0"/>
        <v>215.64960000000002</v>
      </c>
      <c r="I13" s="5">
        <f t="shared" si="1"/>
        <v>215.64960000000002</v>
      </c>
      <c r="J13" s="6">
        <f t="shared" si="3"/>
        <v>215.64960000000002</v>
      </c>
      <c r="K13" s="15">
        <v>330</v>
      </c>
      <c r="L13" s="5">
        <v>330</v>
      </c>
      <c r="M13" s="6">
        <f t="shared" si="4"/>
        <v>330</v>
      </c>
      <c r="N13" s="15">
        <v>499</v>
      </c>
      <c r="O13" s="5">
        <v>451</v>
      </c>
      <c r="P13" s="5">
        <v>318</v>
      </c>
      <c r="Q13" s="5">
        <f t="shared" si="5"/>
        <v>422.6666666666667</v>
      </c>
      <c r="R13" s="6">
        <f t="shared" si="6"/>
        <v>93.76744282176683</v>
      </c>
      <c r="S13" s="15">
        <v>93.7</v>
      </c>
      <c r="T13" s="6">
        <f>100-S13</f>
        <v>6.299999999999997</v>
      </c>
    </row>
    <row r="14" spans="1:20" ht="12.75">
      <c r="A14" s="19"/>
      <c r="B14" s="33"/>
      <c r="C14" s="24">
        <v>70</v>
      </c>
      <c r="D14" s="27">
        <v>109.5952</v>
      </c>
      <c r="E14" s="15">
        <v>17.3</v>
      </c>
      <c r="F14" s="5">
        <v>4.6</v>
      </c>
      <c r="G14" s="6">
        <f t="shared" si="2"/>
        <v>21.9</v>
      </c>
      <c r="H14" s="15">
        <f t="shared" si="0"/>
        <v>228.50480000000002</v>
      </c>
      <c r="I14" s="5">
        <f t="shared" si="1"/>
        <v>218.50480000000002</v>
      </c>
      <c r="J14" s="6">
        <f t="shared" si="3"/>
        <v>223.50480000000002</v>
      </c>
      <c r="K14" s="15">
        <v>360</v>
      </c>
      <c r="L14" s="5">
        <v>350</v>
      </c>
      <c r="M14" s="6">
        <f t="shared" si="4"/>
        <v>355</v>
      </c>
      <c r="N14" s="15">
        <v>156</v>
      </c>
      <c r="O14" s="5">
        <v>154</v>
      </c>
      <c r="P14" s="5">
        <v>109</v>
      </c>
      <c r="Q14" s="5">
        <f t="shared" si="5"/>
        <v>139.66666666666666</v>
      </c>
      <c r="R14" s="6">
        <f t="shared" si="6"/>
        <v>26.576932353703505</v>
      </c>
      <c r="S14" s="15">
        <v>97.3</v>
      </c>
      <c r="T14" s="6">
        <f>100-S14</f>
        <v>2.700000000000003</v>
      </c>
    </row>
    <row r="15" spans="1:20" ht="12.75">
      <c r="A15" s="20"/>
      <c r="B15" s="34"/>
      <c r="C15" s="31">
        <v>100</v>
      </c>
      <c r="D15" s="28">
        <v>194.28240000000002</v>
      </c>
      <c r="E15" s="16">
        <v>14.2</v>
      </c>
      <c r="F15" s="17">
        <v>4.4</v>
      </c>
      <c r="G15" s="10">
        <f t="shared" si="2"/>
        <v>18.6</v>
      </c>
      <c r="H15" s="16">
        <f t="shared" si="0"/>
        <v>157.11759999999995</v>
      </c>
      <c r="I15" s="17">
        <f t="shared" si="1"/>
        <v>162.11759999999995</v>
      </c>
      <c r="J15" s="10">
        <f>AVERAGE(H15:I15)</f>
        <v>159.61759999999995</v>
      </c>
      <c r="K15" s="16">
        <v>370</v>
      </c>
      <c r="L15" s="17">
        <v>375</v>
      </c>
      <c r="M15" s="10">
        <f t="shared" si="4"/>
        <v>372.5</v>
      </c>
      <c r="N15" s="16">
        <v>2578</v>
      </c>
      <c r="O15" s="17">
        <v>2298</v>
      </c>
      <c r="P15" s="17">
        <v>1771</v>
      </c>
      <c r="Q15" s="17">
        <f t="shared" si="5"/>
        <v>2215.6666666666665</v>
      </c>
      <c r="R15" s="10">
        <f t="shared" si="6"/>
        <v>409.7515507393877</v>
      </c>
      <c r="S15" s="16">
        <v>98.9</v>
      </c>
      <c r="T15" s="6">
        <f>100-S15</f>
        <v>1.0999999999999943</v>
      </c>
    </row>
    <row r="16" spans="1:20" ht="12.75">
      <c r="A16" s="12" t="s">
        <v>20</v>
      </c>
      <c r="B16" s="35"/>
      <c r="C16" s="23">
        <v>0</v>
      </c>
      <c r="D16" s="38">
        <v>109.5952</v>
      </c>
      <c r="E16" s="11">
        <v>11.6</v>
      </c>
      <c r="F16" s="13">
        <v>4</v>
      </c>
      <c r="G16" s="14">
        <f t="shared" si="2"/>
        <v>15.6</v>
      </c>
      <c r="H16" s="11">
        <f aca="true" t="shared" si="7" ref="H16:H21">K16-G16-D16</f>
        <v>249.80479999999997</v>
      </c>
      <c r="I16" s="13">
        <f t="shared" si="1"/>
        <v>234.80479999999997</v>
      </c>
      <c r="J16" s="14">
        <f t="shared" si="3"/>
        <v>242.30479999999997</v>
      </c>
      <c r="K16" s="12">
        <v>375</v>
      </c>
      <c r="L16" s="21">
        <v>360</v>
      </c>
      <c r="M16" s="14">
        <f t="shared" si="4"/>
        <v>367.5</v>
      </c>
      <c r="N16" s="11">
        <v>753</v>
      </c>
      <c r="O16" s="13">
        <v>599</v>
      </c>
      <c r="P16" s="13">
        <v>670</v>
      </c>
      <c r="Q16" s="13">
        <f t="shared" si="5"/>
        <v>674</v>
      </c>
      <c r="R16" s="14">
        <f t="shared" si="6"/>
        <v>77.07788269017254</v>
      </c>
      <c r="S16" s="11">
        <v>87.7</v>
      </c>
      <c r="T16" s="14">
        <v>12.3</v>
      </c>
    </row>
    <row r="17" spans="1:20" ht="12.75">
      <c r="A17" s="19"/>
      <c r="B17" s="33"/>
      <c r="C17" s="24">
        <v>10</v>
      </c>
      <c r="D17" s="27">
        <v>99.63200000000002</v>
      </c>
      <c r="E17" s="15">
        <v>9</v>
      </c>
      <c r="F17" s="5">
        <v>4.3</v>
      </c>
      <c r="G17" s="6">
        <f t="shared" si="2"/>
        <v>13.3</v>
      </c>
      <c r="H17" s="15">
        <f t="shared" si="7"/>
        <v>252.06799999999998</v>
      </c>
      <c r="I17" s="5">
        <f t="shared" si="1"/>
        <v>262.068</v>
      </c>
      <c r="J17" s="6">
        <f t="shared" si="3"/>
        <v>257.068</v>
      </c>
      <c r="K17" s="19">
        <v>365</v>
      </c>
      <c r="L17" s="4">
        <v>375</v>
      </c>
      <c r="M17" s="6">
        <f t="shared" si="4"/>
        <v>370</v>
      </c>
      <c r="N17" s="15">
        <v>760</v>
      </c>
      <c r="O17" s="5">
        <v>769</v>
      </c>
      <c r="P17" s="5">
        <v>730</v>
      </c>
      <c r="Q17" s="5">
        <f t="shared" si="5"/>
        <v>753</v>
      </c>
      <c r="R17" s="6">
        <f t="shared" si="6"/>
        <v>20.42057785666214</v>
      </c>
      <c r="S17" s="15">
        <v>84</v>
      </c>
      <c r="T17" s="6">
        <v>16</v>
      </c>
    </row>
    <row r="18" spans="1:20" ht="12.75">
      <c r="A18" s="19"/>
      <c r="B18" s="33"/>
      <c r="C18" s="24">
        <v>20</v>
      </c>
      <c r="D18" s="27">
        <v>114.5768</v>
      </c>
      <c r="E18" s="15">
        <v>10</v>
      </c>
      <c r="F18" s="5">
        <v>4.5</v>
      </c>
      <c r="G18" s="6">
        <f t="shared" si="2"/>
        <v>14.5</v>
      </c>
      <c r="H18" s="15">
        <f t="shared" si="7"/>
        <v>220.9232</v>
      </c>
      <c r="I18" s="5">
        <f t="shared" si="1"/>
        <v>230.9232</v>
      </c>
      <c r="J18" s="6">
        <f t="shared" si="3"/>
        <v>225.9232</v>
      </c>
      <c r="K18" s="19">
        <v>350</v>
      </c>
      <c r="L18" s="4">
        <v>360</v>
      </c>
      <c r="M18" s="6">
        <f t="shared" si="4"/>
        <v>355</v>
      </c>
      <c r="N18" s="15">
        <v>702</v>
      </c>
      <c r="O18" s="5">
        <v>595</v>
      </c>
      <c r="P18" s="5">
        <v>721</v>
      </c>
      <c r="Q18" s="5">
        <f t="shared" si="5"/>
        <v>672.6666666666666</v>
      </c>
      <c r="R18" s="6">
        <f t="shared" si="6"/>
        <v>67.9288843816338</v>
      </c>
      <c r="S18" s="15">
        <v>88.8</v>
      </c>
      <c r="T18" s="6">
        <v>11.2</v>
      </c>
    </row>
    <row r="19" spans="1:20" ht="12.75">
      <c r="A19" s="19"/>
      <c r="B19" s="33"/>
      <c r="C19" s="24">
        <v>40</v>
      </c>
      <c r="D19" s="27">
        <v>99.63200000000002</v>
      </c>
      <c r="E19" s="15">
        <v>10.4</v>
      </c>
      <c r="F19" s="5">
        <v>5</v>
      </c>
      <c r="G19" s="6">
        <f t="shared" si="2"/>
        <v>15.4</v>
      </c>
      <c r="H19" s="15">
        <f t="shared" si="7"/>
        <v>249.96800000000002</v>
      </c>
      <c r="I19" s="5">
        <f t="shared" si="1"/>
        <v>239.96800000000002</v>
      </c>
      <c r="J19" s="6">
        <f t="shared" si="3"/>
        <v>244.96800000000002</v>
      </c>
      <c r="K19" s="19">
        <v>365</v>
      </c>
      <c r="L19" s="4">
        <v>355</v>
      </c>
      <c r="M19" s="6">
        <f t="shared" si="4"/>
        <v>360</v>
      </c>
      <c r="N19" s="15">
        <v>515</v>
      </c>
      <c r="O19" s="5">
        <v>619</v>
      </c>
      <c r="P19" s="5">
        <v>373</v>
      </c>
      <c r="Q19" s="5">
        <f t="shared" si="5"/>
        <v>502.3333333333333</v>
      </c>
      <c r="R19" s="6">
        <f t="shared" si="6"/>
        <v>123.48819106834999</v>
      </c>
      <c r="S19" s="19">
        <v>91.5</v>
      </c>
      <c r="T19" s="9">
        <v>8.5</v>
      </c>
    </row>
    <row r="20" spans="1:20" ht="12.75">
      <c r="A20" s="19"/>
      <c r="B20" s="33"/>
      <c r="C20" s="24">
        <v>80</v>
      </c>
      <c r="D20" s="27">
        <v>89.66879999999999</v>
      </c>
      <c r="E20" s="15">
        <v>10.2</v>
      </c>
      <c r="F20" s="5">
        <v>3.3</v>
      </c>
      <c r="G20" s="6">
        <f t="shared" si="2"/>
        <v>13.5</v>
      </c>
      <c r="H20" s="15">
        <f t="shared" si="7"/>
        <v>241.83120000000002</v>
      </c>
      <c r="I20" s="5">
        <f t="shared" si="1"/>
        <v>251.83120000000002</v>
      </c>
      <c r="J20" s="6">
        <f t="shared" si="3"/>
        <v>246.83120000000002</v>
      </c>
      <c r="K20" s="19">
        <v>345</v>
      </c>
      <c r="L20" s="4">
        <v>355</v>
      </c>
      <c r="M20" s="6">
        <f t="shared" si="4"/>
        <v>350</v>
      </c>
      <c r="N20" s="15">
        <v>406</v>
      </c>
      <c r="O20" s="5">
        <v>253</v>
      </c>
      <c r="P20" s="5">
        <v>181</v>
      </c>
      <c r="Q20" s="5">
        <f t="shared" si="5"/>
        <v>280</v>
      </c>
      <c r="R20" s="6">
        <f t="shared" si="6"/>
        <v>114.90430801323335</v>
      </c>
      <c r="S20" s="15">
        <v>95.7</v>
      </c>
      <c r="T20" s="6">
        <f>100-S20</f>
        <v>4.299999999999997</v>
      </c>
    </row>
    <row r="21" spans="1:20" ht="12.75">
      <c r="A21" s="20"/>
      <c r="B21" s="34"/>
      <c r="C21" s="31">
        <v>100</v>
      </c>
      <c r="D21" s="28">
        <v>99.63200000000002</v>
      </c>
      <c r="E21" s="16">
        <v>7.4</v>
      </c>
      <c r="F21" s="17">
        <v>2</v>
      </c>
      <c r="G21" s="10">
        <f t="shared" si="2"/>
        <v>9.4</v>
      </c>
      <c r="H21" s="16">
        <f t="shared" si="7"/>
        <v>255.96800000000002</v>
      </c>
      <c r="I21" s="17">
        <f t="shared" si="1"/>
        <v>240.96800000000002</v>
      </c>
      <c r="J21" s="10">
        <f t="shared" si="3"/>
        <v>248.46800000000002</v>
      </c>
      <c r="K21" s="20">
        <v>365</v>
      </c>
      <c r="L21" s="2">
        <v>350</v>
      </c>
      <c r="M21" s="10">
        <f t="shared" si="4"/>
        <v>357.5</v>
      </c>
      <c r="N21" s="16">
        <v>411</v>
      </c>
      <c r="O21" s="17">
        <v>262</v>
      </c>
      <c r="P21" s="17"/>
      <c r="Q21" s="17">
        <f t="shared" si="5"/>
        <v>336.5</v>
      </c>
      <c r="R21" s="10">
        <f t="shared" si="6"/>
        <v>105.35891039679558</v>
      </c>
      <c r="S21" s="16">
        <v>91.6</v>
      </c>
      <c r="T21" s="10">
        <v>8.4</v>
      </c>
    </row>
    <row r="22" spans="1:20" ht="12.75">
      <c r="A22" s="12" t="s">
        <v>21</v>
      </c>
      <c r="B22" s="35"/>
      <c r="C22" s="23">
        <v>0</v>
      </c>
      <c r="D22" s="38">
        <v>74.724</v>
      </c>
      <c r="E22" s="11">
        <v>12</v>
      </c>
      <c r="F22" s="13">
        <v>4.9</v>
      </c>
      <c r="G22" s="14">
        <f t="shared" si="2"/>
        <v>16.9</v>
      </c>
      <c r="H22" s="11">
        <f aca="true" t="shared" si="8" ref="H22:H44">K22-G22-D22</f>
        <v>183.37600000000003</v>
      </c>
      <c r="I22" s="13">
        <f t="shared" si="1"/>
        <v>198.37600000000003</v>
      </c>
      <c r="J22" s="14">
        <f t="shared" si="3"/>
        <v>190.87600000000003</v>
      </c>
      <c r="K22" s="11">
        <v>275</v>
      </c>
      <c r="L22" s="13">
        <v>290</v>
      </c>
      <c r="M22" s="14">
        <f t="shared" si="4"/>
        <v>282.5</v>
      </c>
      <c r="N22" s="11">
        <v>728</v>
      </c>
      <c r="O22" s="13">
        <v>787</v>
      </c>
      <c r="P22" s="13">
        <v>511</v>
      </c>
      <c r="Q22" s="13">
        <f t="shared" si="5"/>
        <v>675.3333333333334</v>
      </c>
      <c r="R22" s="14">
        <f t="shared" si="6"/>
        <v>145.34212511633842</v>
      </c>
      <c r="S22" s="11">
        <v>89.9</v>
      </c>
      <c r="T22" s="14">
        <v>10.1</v>
      </c>
    </row>
    <row r="23" spans="1:20" ht="12.75">
      <c r="A23" s="19"/>
      <c r="B23" s="33"/>
      <c r="C23" s="24">
        <v>10</v>
      </c>
      <c r="D23" s="27">
        <v>69.7424</v>
      </c>
      <c r="E23" s="15">
        <v>12.1</v>
      </c>
      <c r="F23" s="5">
        <v>5.3</v>
      </c>
      <c r="G23" s="6">
        <f t="shared" si="2"/>
        <v>17.4</v>
      </c>
      <c r="H23" s="15">
        <f t="shared" si="8"/>
        <v>207.85760000000002</v>
      </c>
      <c r="I23" s="5">
        <f t="shared" si="1"/>
        <v>222.85760000000002</v>
      </c>
      <c r="J23" s="6">
        <f>AVERAGE(H23:I23)</f>
        <v>215.35760000000002</v>
      </c>
      <c r="K23" s="15">
        <v>295</v>
      </c>
      <c r="L23" s="5">
        <v>310</v>
      </c>
      <c r="M23" s="6">
        <f t="shared" si="4"/>
        <v>302.5</v>
      </c>
      <c r="N23" s="15">
        <v>2047</v>
      </c>
      <c r="O23" s="5">
        <v>2191</v>
      </c>
      <c r="P23" s="5">
        <v>1580</v>
      </c>
      <c r="Q23" s="5">
        <f t="shared" si="5"/>
        <v>1939.3333333333333</v>
      </c>
      <c r="R23" s="6">
        <f t="shared" si="6"/>
        <v>319.4124814927135</v>
      </c>
      <c r="S23" s="15">
        <v>91.3</v>
      </c>
      <c r="T23" s="6">
        <v>8.7</v>
      </c>
    </row>
    <row r="24" spans="1:20" ht="12.75">
      <c r="A24" s="19"/>
      <c r="B24" s="33"/>
      <c r="C24" s="24">
        <v>20</v>
      </c>
      <c r="D24" s="27">
        <v>64.76079999999999</v>
      </c>
      <c r="E24" s="15">
        <v>8.9</v>
      </c>
      <c r="F24" s="5">
        <v>4.2</v>
      </c>
      <c r="G24" s="6">
        <f t="shared" si="2"/>
        <v>13.100000000000001</v>
      </c>
      <c r="H24" s="15">
        <f t="shared" si="8"/>
        <v>227.1392</v>
      </c>
      <c r="I24" s="5">
        <f t="shared" si="1"/>
        <v>242.1392</v>
      </c>
      <c r="J24" s="6">
        <f>AVERAGE(H24:I24)</f>
        <v>234.6392</v>
      </c>
      <c r="K24" s="15">
        <v>305</v>
      </c>
      <c r="L24" s="5">
        <v>320</v>
      </c>
      <c r="M24" s="6">
        <f t="shared" si="4"/>
        <v>312.5</v>
      </c>
      <c r="N24" s="15">
        <v>741</v>
      </c>
      <c r="O24" s="5">
        <v>720</v>
      </c>
      <c r="P24" s="5">
        <v>672</v>
      </c>
      <c r="Q24" s="5">
        <f t="shared" si="5"/>
        <v>711</v>
      </c>
      <c r="R24" s="6">
        <f t="shared" si="6"/>
        <v>35.369478367654786</v>
      </c>
      <c r="S24" s="15">
        <v>89.1</v>
      </c>
      <c r="T24" s="6">
        <v>10.9</v>
      </c>
    </row>
    <row r="25" spans="1:20" ht="12.75">
      <c r="A25" s="19"/>
      <c r="B25" s="33"/>
      <c r="C25" s="24">
        <v>40</v>
      </c>
      <c r="D25" s="27">
        <v>64.76079999999999</v>
      </c>
      <c r="E25" s="15">
        <v>11.3</v>
      </c>
      <c r="F25" s="5">
        <v>4.3</v>
      </c>
      <c r="G25" s="6">
        <f t="shared" si="2"/>
        <v>15.600000000000001</v>
      </c>
      <c r="H25" s="15">
        <f t="shared" si="8"/>
        <v>259.63919999999996</v>
      </c>
      <c r="I25" s="5">
        <f t="shared" si="1"/>
        <v>249.6392</v>
      </c>
      <c r="J25" s="6">
        <f>AVERAGE(H25:I25)</f>
        <v>254.63919999999996</v>
      </c>
      <c r="K25" s="15">
        <v>340</v>
      </c>
      <c r="L25" s="5">
        <v>330</v>
      </c>
      <c r="M25" s="6">
        <f t="shared" si="4"/>
        <v>335</v>
      </c>
      <c r="N25" s="15">
        <v>676</v>
      </c>
      <c r="O25" s="5">
        <v>566</v>
      </c>
      <c r="P25" s="5">
        <v>572</v>
      </c>
      <c r="Q25" s="5">
        <f t="shared" si="5"/>
        <v>604.6666666666666</v>
      </c>
      <c r="R25" s="6">
        <f t="shared" si="6"/>
        <v>61.849279165834844</v>
      </c>
      <c r="S25" s="15">
        <v>91</v>
      </c>
      <c r="T25" s="6">
        <v>9</v>
      </c>
    </row>
    <row r="26" spans="1:20" ht="12.75">
      <c r="A26" s="19"/>
      <c r="B26" s="33"/>
      <c r="C26" s="24">
        <v>80</v>
      </c>
      <c r="D26" s="27">
        <v>54.7976</v>
      </c>
      <c r="E26" s="15">
        <v>8.2</v>
      </c>
      <c r="F26" s="5">
        <v>3.3</v>
      </c>
      <c r="G26" s="6">
        <f t="shared" si="2"/>
        <v>11.5</v>
      </c>
      <c r="H26" s="15">
        <f t="shared" si="8"/>
        <v>283.7024</v>
      </c>
      <c r="I26" s="5">
        <f t="shared" si="1"/>
        <v>258.7024</v>
      </c>
      <c r="J26" s="6">
        <f>AVERAGE(H26:I26)</f>
        <v>271.2024</v>
      </c>
      <c r="K26" s="15">
        <v>350</v>
      </c>
      <c r="L26" s="5">
        <v>325</v>
      </c>
      <c r="M26" s="6">
        <f t="shared" si="4"/>
        <v>337.5</v>
      </c>
      <c r="N26" s="15">
        <v>186</v>
      </c>
      <c r="O26" s="5">
        <v>244</v>
      </c>
      <c r="P26" s="5">
        <v>188</v>
      </c>
      <c r="Q26" s="5">
        <f t="shared" si="5"/>
        <v>206</v>
      </c>
      <c r="R26" s="6">
        <f t="shared" si="6"/>
        <v>32.92415526630866</v>
      </c>
      <c r="S26" s="15">
        <v>93.3</v>
      </c>
      <c r="T26" s="6">
        <v>6.7</v>
      </c>
    </row>
    <row r="27" spans="1:20" ht="12.75">
      <c r="A27" s="20"/>
      <c r="B27" s="34"/>
      <c r="C27" s="31">
        <v>100</v>
      </c>
      <c r="D27" s="28">
        <v>89.66879999999999</v>
      </c>
      <c r="E27" s="16">
        <v>11.2</v>
      </c>
      <c r="F27" s="17">
        <v>3.4</v>
      </c>
      <c r="G27" s="10">
        <f t="shared" si="2"/>
        <v>14.6</v>
      </c>
      <c r="H27" s="16">
        <f t="shared" si="8"/>
        <v>230.7312</v>
      </c>
      <c r="I27" s="17">
        <f t="shared" si="1"/>
        <v>240.7312</v>
      </c>
      <c r="J27" s="10">
        <f>AVERAGE(H27:I27)</f>
        <v>235.7312</v>
      </c>
      <c r="K27" s="16">
        <v>335</v>
      </c>
      <c r="L27" s="17">
        <v>345</v>
      </c>
      <c r="M27" s="10">
        <f t="shared" si="4"/>
        <v>340</v>
      </c>
      <c r="N27" s="16">
        <v>392</v>
      </c>
      <c r="O27" s="17">
        <v>411</v>
      </c>
      <c r="P27" s="17">
        <v>394</v>
      </c>
      <c r="Q27" s="17">
        <f t="shared" si="5"/>
        <v>399</v>
      </c>
      <c r="R27" s="10">
        <f t="shared" si="6"/>
        <v>10.44030650891055</v>
      </c>
      <c r="S27" s="16">
        <v>90.6</v>
      </c>
      <c r="T27" s="10">
        <v>9.4</v>
      </c>
    </row>
    <row r="28" spans="1:20" ht="12.75">
      <c r="A28" s="12" t="s">
        <v>22</v>
      </c>
      <c r="B28" s="35"/>
      <c r="C28" s="23">
        <v>0</v>
      </c>
      <c r="D28" s="38">
        <v>124.54</v>
      </c>
      <c r="E28" s="11">
        <v>13</v>
      </c>
      <c r="F28" s="13">
        <v>4.8</v>
      </c>
      <c r="G28" s="14">
        <f t="shared" si="2"/>
        <v>17.8</v>
      </c>
      <c r="H28" s="11">
        <f t="shared" si="8"/>
        <v>212.65999999999997</v>
      </c>
      <c r="I28" s="13">
        <f t="shared" si="1"/>
        <v>237.65999999999997</v>
      </c>
      <c r="J28" s="14">
        <f t="shared" si="3"/>
        <v>225.15999999999997</v>
      </c>
      <c r="K28" s="11">
        <v>355</v>
      </c>
      <c r="L28" s="13">
        <v>380</v>
      </c>
      <c r="M28" s="14">
        <f t="shared" si="4"/>
        <v>367.5</v>
      </c>
      <c r="N28" s="11">
        <v>211</v>
      </c>
      <c r="O28" s="13">
        <v>181</v>
      </c>
      <c r="P28" s="13">
        <v>521</v>
      </c>
      <c r="Q28" s="13">
        <f t="shared" si="5"/>
        <v>304.3333333333333</v>
      </c>
      <c r="R28" s="14">
        <f t="shared" si="6"/>
        <v>188.23743871327335</v>
      </c>
      <c r="S28" s="11">
        <v>93.7</v>
      </c>
      <c r="T28" s="14">
        <f>100-S28</f>
        <v>6.299999999999997</v>
      </c>
    </row>
    <row r="29" spans="1:20" ht="12.75">
      <c r="A29" s="19"/>
      <c r="B29" s="33"/>
      <c r="C29" s="24">
        <v>5</v>
      </c>
      <c r="D29" s="27">
        <v>119.5584</v>
      </c>
      <c r="E29" s="15">
        <v>12.1</v>
      </c>
      <c r="F29" s="5">
        <v>5.8</v>
      </c>
      <c r="G29" s="6">
        <f t="shared" si="2"/>
        <v>17.9</v>
      </c>
      <c r="H29" s="15">
        <f t="shared" si="8"/>
        <v>232.54160000000002</v>
      </c>
      <c r="I29" s="5">
        <f t="shared" si="1"/>
        <v>222.54160000000002</v>
      </c>
      <c r="J29" s="6">
        <f t="shared" si="3"/>
        <v>227.54160000000002</v>
      </c>
      <c r="K29" s="15">
        <v>370</v>
      </c>
      <c r="L29" s="5">
        <v>360</v>
      </c>
      <c r="M29" s="6">
        <f t="shared" si="4"/>
        <v>365</v>
      </c>
      <c r="N29" s="15">
        <v>476</v>
      </c>
      <c r="O29" s="5">
        <v>644</v>
      </c>
      <c r="P29" s="5">
        <v>321</v>
      </c>
      <c r="Q29" s="5">
        <f t="shared" si="5"/>
        <v>480.3333333333333</v>
      </c>
      <c r="R29" s="6">
        <f t="shared" si="6"/>
        <v>161.54359576700438</v>
      </c>
      <c r="S29" s="15">
        <v>90.1</v>
      </c>
      <c r="T29" s="14">
        <f>100-S29</f>
        <v>9.900000000000006</v>
      </c>
    </row>
    <row r="30" spans="1:20" ht="12.75">
      <c r="A30" s="19"/>
      <c r="B30" s="33"/>
      <c r="C30" s="24">
        <v>10</v>
      </c>
      <c r="D30" s="27">
        <v>109.5952</v>
      </c>
      <c r="E30" s="15">
        <v>12.3</v>
      </c>
      <c r="F30" s="5">
        <v>6.1</v>
      </c>
      <c r="G30" s="6">
        <f t="shared" si="2"/>
        <v>18.4</v>
      </c>
      <c r="H30" s="15">
        <f t="shared" si="8"/>
        <v>232.00480000000002</v>
      </c>
      <c r="I30" s="5">
        <f t="shared" si="1"/>
        <v>227.00480000000002</v>
      </c>
      <c r="J30" s="6">
        <f t="shared" si="3"/>
        <v>229.50480000000002</v>
      </c>
      <c r="K30" s="15">
        <v>360</v>
      </c>
      <c r="L30" s="5">
        <v>355</v>
      </c>
      <c r="M30" s="6">
        <f t="shared" si="4"/>
        <v>357.5</v>
      </c>
      <c r="N30" s="15">
        <v>352</v>
      </c>
      <c r="O30" s="5">
        <v>375</v>
      </c>
      <c r="P30" s="5">
        <v>525</v>
      </c>
      <c r="Q30" s="5">
        <f t="shared" si="5"/>
        <v>417.3333333333333</v>
      </c>
      <c r="R30" s="6">
        <f t="shared" si="6"/>
        <v>93.94856748952239</v>
      </c>
      <c r="S30" s="15">
        <v>89.6</v>
      </c>
      <c r="T30" s="6">
        <f>100-S30</f>
        <v>10.400000000000006</v>
      </c>
    </row>
    <row r="31" spans="1:20" ht="12.75">
      <c r="A31" s="19"/>
      <c r="B31" s="33"/>
      <c r="C31" s="24">
        <v>15</v>
      </c>
      <c r="D31" s="27">
        <v>124.54</v>
      </c>
      <c r="E31" s="15">
        <v>14.8</v>
      </c>
      <c r="F31" s="5">
        <v>8.6</v>
      </c>
      <c r="G31" s="6">
        <f t="shared" si="2"/>
        <v>23.4</v>
      </c>
      <c r="H31" s="15">
        <f t="shared" si="8"/>
        <v>222.06</v>
      </c>
      <c r="I31" s="5">
        <f t="shared" si="1"/>
        <v>217.06</v>
      </c>
      <c r="J31" s="6">
        <f t="shared" si="3"/>
        <v>219.56</v>
      </c>
      <c r="K31" s="15">
        <v>370</v>
      </c>
      <c r="L31" s="5">
        <v>365</v>
      </c>
      <c r="M31" s="6">
        <f t="shared" si="4"/>
        <v>367.5</v>
      </c>
      <c r="N31" s="15">
        <v>617</v>
      </c>
      <c r="O31" s="5">
        <v>617</v>
      </c>
      <c r="P31" s="5">
        <v>425</v>
      </c>
      <c r="Q31" s="5">
        <f t="shared" si="5"/>
        <v>553</v>
      </c>
      <c r="R31" s="6">
        <f t="shared" si="6"/>
        <v>110.85125168440814</v>
      </c>
      <c r="S31" s="15">
        <v>86.5</v>
      </c>
      <c r="T31" s="6">
        <f>100-S31</f>
        <v>13.5</v>
      </c>
    </row>
    <row r="32" spans="1:20" ht="12.75">
      <c r="A32" s="19"/>
      <c r="B32" s="33"/>
      <c r="C32" s="24">
        <v>20</v>
      </c>
      <c r="D32" s="27">
        <v>104.61360000000002</v>
      </c>
      <c r="E32" s="15">
        <v>15.4</v>
      </c>
      <c r="F32" s="5">
        <v>7.8</v>
      </c>
      <c r="G32" s="6">
        <f t="shared" si="2"/>
        <v>23.2</v>
      </c>
      <c r="H32" s="15">
        <f t="shared" si="8"/>
        <v>247.1864</v>
      </c>
      <c r="I32" s="5">
        <f t="shared" si="1"/>
        <v>227.1864</v>
      </c>
      <c r="J32" s="6">
        <f t="shared" si="3"/>
        <v>237.1864</v>
      </c>
      <c r="K32" s="15">
        <v>375</v>
      </c>
      <c r="L32" s="5">
        <v>355</v>
      </c>
      <c r="M32" s="6">
        <f t="shared" si="4"/>
        <v>365</v>
      </c>
      <c r="N32" s="15">
        <v>360</v>
      </c>
      <c r="O32" s="5">
        <v>389</v>
      </c>
      <c r="P32" s="5">
        <v>270</v>
      </c>
      <c r="Q32" s="5">
        <f t="shared" si="5"/>
        <v>339.6666666666667</v>
      </c>
      <c r="R32" s="6">
        <f t="shared" si="6"/>
        <v>62.05105424836344</v>
      </c>
      <c r="S32" s="15">
        <v>89.2</v>
      </c>
      <c r="T32" s="6">
        <v>10.8</v>
      </c>
    </row>
    <row r="33" spans="1:20" ht="12.75">
      <c r="A33" s="20"/>
      <c r="B33" s="34"/>
      <c r="C33" s="31">
        <v>30</v>
      </c>
      <c r="D33" s="28">
        <v>104.61360000000002</v>
      </c>
      <c r="E33" s="16">
        <v>14.2</v>
      </c>
      <c r="F33" s="17">
        <v>8.6</v>
      </c>
      <c r="G33" s="10">
        <f t="shared" si="2"/>
        <v>22.799999999999997</v>
      </c>
      <c r="H33" s="16">
        <f t="shared" si="8"/>
        <v>237.58639999999997</v>
      </c>
      <c r="I33" s="17">
        <f t="shared" si="1"/>
        <v>237.58639999999997</v>
      </c>
      <c r="J33" s="10">
        <f t="shared" si="3"/>
        <v>237.58639999999997</v>
      </c>
      <c r="K33" s="16">
        <v>365</v>
      </c>
      <c r="L33" s="17">
        <v>365</v>
      </c>
      <c r="M33" s="10">
        <f t="shared" si="4"/>
        <v>365</v>
      </c>
      <c r="N33" s="16">
        <v>397</v>
      </c>
      <c r="O33" s="17">
        <v>363</v>
      </c>
      <c r="P33" s="17">
        <v>219</v>
      </c>
      <c r="Q33" s="17">
        <f t="shared" si="5"/>
        <v>326.3333333333333</v>
      </c>
      <c r="R33" s="10">
        <f t="shared" si="6"/>
        <v>94.49514978734804</v>
      </c>
      <c r="S33" s="16">
        <v>84.4</v>
      </c>
      <c r="T33" s="10">
        <v>15.6</v>
      </c>
    </row>
    <row r="34" spans="1:20" ht="12.75">
      <c r="A34" s="12" t="s">
        <v>23</v>
      </c>
      <c r="B34" s="35"/>
      <c r="C34" s="23">
        <v>0</v>
      </c>
      <c r="D34" s="38">
        <v>24.908000000000005</v>
      </c>
      <c r="E34" s="11">
        <v>10.2</v>
      </c>
      <c r="F34" s="21">
        <v>6</v>
      </c>
      <c r="G34" s="14">
        <f t="shared" si="2"/>
        <v>16.2</v>
      </c>
      <c r="H34" s="11">
        <f t="shared" si="8"/>
        <v>233.892</v>
      </c>
      <c r="I34" s="13">
        <f t="shared" si="1"/>
        <v>218.892</v>
      </c>
      <c r="J34" s="14">
        <f t="shared" si="3"/>
        <v>226.392</v>
      </c>
      <c r="K34" s="11">
        <v>275</v>
      </c>
      <c r="L34" s="13">
        <v>260</v>
      </c>
      <c r="M34" s="14">
        <f t="shared" si="4"/>
        <v>267.5</v>
      </c>
      <c r="N34" s="11">
        <v>140</v>
      </c>
      <c r="O34" s="13">
        <v>141</v>
      </c>
      <c r="P34" s="13">
        <v>126</v>
      </c>
      <c r="Q34" s="13">
        <f t="shared" si="5"/>
        <v>135.66666666666666</v>
      </c>
      <c r="R34" s="14">
        <f t="shared" si="6"/>
        <v>8.386497083606011</v>
      </c>
      <c r="S34" s="11">
        <v>89.8</v>
      </c>
      <c r="T34" s="14">
        <f>100-S34</f>
        <v>10.200000000000003</v>
      </c>
    </row>
    <row r="35" spans="1:20" ht="12.75">
      <c r="A35" s="19"/>
      <c r="B35" s="33"/>
      <c r="C35" s="24">
        <v>5</v>
      </c>
      <c r="D35" s="27">
        <v>29.8896</v>
      </c>
      <c r="E35" s="15">
        <v>11.1</v>
      </c>
      <c r="F35" s="7">
        <v>7.6</v>
      </c>
      <c r="G35" s="6">
        <f t="shared" si="2"/>
        <v>18.7</v>
      </c>
      <c r="H35" s="15">
        <f t="shared" si="8"/>
        <v>241.4104</v>
      </c>
      <c r="I35" s="5">
        <f t="shared" si="1"/>
        <v>226.4104</v>
      </c>
      <c r="J35" s="6">
        <f t="shared" si="3"/>
        <v>233.9104</v>
      </c>
      <c r="K35" s="15">
        <v>290</v>
      </c>
      <c r="L35" s="5">
        <v>275</v>
      </c>
      <c r="M35" s="6">
        <f t="shared" si="4"/>
        <v>282.5</v>
      </c>
      <c r="N35" s="15">
        <v>118</v>
      </c>
      <c r="O35" s="5">
        <v>126</v>
      </c>
      <c r="P35" s="5">
        <v>189</v>
      </c>
      <c r="Q35" s="5">
        <f t="shared" si="5"/>
        <v>144.33333333333334</v>
      </c>
      <c r="R35" s="6">
        <f t="shared" si="6"/>
        <v>38.888730158406204</v>
      </c>
      <c r="S35" s="15">
        <v>87.7</v>
      </c>
      <c r="T35" s="6">
        <f>100-S35</f>
        <v>12.299999999999997</v>
      </c>
    </row>
    <row r="36" spans="1:20" ht="12.75">
      <c r="A36" s="19"/>
      <c r="B36" s="33"/>
      <c r="C36" s="24">
        <v>10</v>
      </c>
      <c r="D36" s="27">
        <v>29.8896</v>
      </c>
      <c r="E36" s="15">
        <v>14.3</v>
      </c>
      <c r="F36" s="7">
        <v>7.4</v>
      </c>
      <c r="G36" s="6">
        <f t="shared" si="2"/>
        <v>21.700000000000003</v>
      </c>
      <c r="H36" s="15">
        <f t="shared" si="8"/>
        <v>243.4104</v>
      </c>
      <c r="I36" s="5">
        <f t="shared" si="1"/>
        <v>253.4104</v>
      </c>
      <c r="J36" s="6">
        <f t="shared" si="3"/>
        <v>248.4104</v>
      </c>
      <c r="K36" s="15">
        <v>295</v>
      </c>
      <c r="L36" s="5">
        <v>305</v>
      </c>
      <c r="M36" s="6">
        <f t="shared" si="4"/>
        <v>300</v>
      </c>
      <c r="N36" s="15">
        <v>134</v>
      </c>
      <c r="O36" s="5">
        <v>167</v>
      </c>
      <c r="P36" s="5">
        <v>117</v>
      </c>
      <c r="Q36" s="5">
        <f t="shared" si="5"/>
        <v>139.33333333333334</v>
      </c>
      <c r="R36" s="6">
        <f t="shared" si="6"/>
        <v>25.4230866208911</v>
      </c>
      <c r="S36" s="15">
        <v>92.9</v>
      </c>
      <c r="T36" s="6">
        <f>100-S36</f>
        <v>7.099999999999994</v>
      </c>
    </row>
    <row r="37" spans="1:20" ht="12.75">
      <c r="A37" s="19"/>
      <c r="B37" s="33"/>
      <c r="C37" s="24">
        <v>15</v>
      </c>
      <c r="D37" s="27">
        <v>49.81600000000001</v>
      </c>
      <c r="E37" s="15">
        <v>12.4</v>
      </c>
      <c r="F37" s="7">
        <v>8.8</v>
      </c>
      <c r="G37" s="6">
        <f t="shared" si="2"/>
        <v>21.200000000000003</v>
      </c>
      <c r="H37" s="15">
        <f t="shared" si="8"/>
        <v>228.984</v>
      </c>
      <c r="I37" s="5">
        <f t="shared" si="1"/>
        <v>213.984</v>
      </c>
      <c r="J37" s="6">
        <f t="shared" si="3"/>
        <v>221.484</v>
      </c>
      <c r="K37" s="15">
        <v>300</v>
      </c>
      <c r="L37" s="5">
        <v>285</v>
      </c>
      <c r="M37" s="6">
        <f t="shared" si="4"/>
        <v>292.5</v>
      </c>
      <c r="N37" s="15">
        <v>169</v>
      </c>
      <c r="O37" s="5">
        <v>207</v>
      </c>
      <c r="P37" s="5">
        <v>158</v>
      </c>
      <c r="Q37" s="5">
        <f t="shared" si="5"/>
        <v>178</v>
      </c>
      <c r="R37" s="6">
        <f t="shared" si="6"/>
        <v>25.709920264364882</v>
      </c>
      <c r="S37" s="15">
        <v>90.6</v>
      </c>
      <c r="T37" s="6">
        <v>9.4</v>
      </c>
    </row>
    <row r="38" spans="1:20" ht="12.75">
      <c r="A38" s="20"/>
      <c r="B38" s="34"/>
      <c r="C38" s="31">
        <v>20</v>
      </c>
      <c r="D38" s="28">
        <v>49.81600000000001</v>
      </c>
      <c r="E38" s="16">
        <v>11.5</v>
      </c>
      <c r="F38" s="39">
        <v>6.7</v>
      </c>
      <c r="G38" s="10">
        <f t="shared" si="2"/>
        <v>18.2</v>
      </c>
      <c r="H38" s="16">
        <f t="shared" si="8"/>
        <v>216.984</v>
      </c>
      <c r="I38" s="17">
        <f t="shared" si="1"/>
        <v>241.984</v>
      </c>
      <c r="J38" s="10">
        <f t="shared" si="3"/>
        <v>229.484</v>
      </c>
      <c r="K38" s="16">
        <v>285</v>
      </c>
      <c r="L38" s="17">
        <v>310</v>
      </c>
      <c r="M38" s="10">
        <f t="shared" si="4"/>
        <v>297.5</v>
      </c>
      <c r="N38" s="16">
        <v>221</v>
      </c>
      <c r="O38" s="17">
        <v>204</v>
      </c>
      <c r="P38" s="17">
        <v>197</v>
      </c>
      <c r="Q38" s="17">
        <f t="shared" si="5"/>
        <v>207.33333333333334</v>
      </c>
      <c r="R38" s="10">
        <f t="shared" si="6"/>
        <v>12.34233905438251</v>
      </c>
      <c r="S38" s="16">
        <v>90.3</v>
      </c>
      <c r="T38" s="10">
        <v>9.7</v>
      </c>
    </row>
    <row r="39" spans="1:20" ht="12.75">
      <c r="A39" s="12" t="s">
        <v>24</v>
      </c>
      <c r="B39" s="35"/>
      <c r="C39" s="23">
        <v>0</v>
      </c>
      <c r="D39" s="38">
        <v>69.7424</v>
      </c>
      <c r="E39" s="11">
        <v>8</v>
      </c>
      <c r="F39" s="21">
        <v>5</v>
      </c>
      <c r="G39" s="14">
        <f aca="true" t="shared" si="9" ref="G39:G44">E39+F39</f>
        <v>13</v>
      </c>
      <c r="H39" s="11">
        <f t="shared" si="8"/>
        <v>272.2576</v>
      </c>
      <c r="I39" s="13">
        <f t="shared" si="1"/>
        <v>277.2576</v>
      </c>
      <c r="J39" s="14">
        <f t="shared" si="3"/>
        <v>274.7576</v>
      </c>
      <c r="K39" s="11">
        <v>355</v>
      </c>
      <c r="L39" s="13">
        <v>360</v>
      </c>
      <c r="M39" s="14">
        <f t="shared" si="4"/>
        <v>357.5</v>
      </c>
      <c r="N39" s="11">
        <v>532</v>
      </c>
      <c r="O39" s="13">
        <v>528</v>
      </c>
      <c r="P39" s="13">
        <v>301</v>
      </c>
      <c r="Q39" s="13">
        <f t="shared" si="5"/>
        <v>453.6666666666667</v>
      </c>
      <c r="R39" s="14">
        <f t="shared" si="6"/>
        <v>132.22833786043486</v>
      </c>
      <c r="S39" s="11">
        <v>89.3</v>
      </c>
      <c r="T39" s="14">
        <v>10.7</v>
      </c>
    </row>
    <row r="40" spans="1:20" ht="12.75">
      <c r="A40" s="19"/>
      <c r="B40" s="33"/>
      <c r="C40" s="24">
        <v>10</v>
      </c>
      <c r="D40" s="27">
        <v>57.2884</v>
      </c>
      <c r="E40" s="15">
        <v>8.6</v>
      </c>
      <c r="F40" s="7">
        <v>4.4</v>
      </c>
      <c r="G40" s="6">
        <f t="shared" si="9"/>
        <v>13</v>
      </c>
      <c r="H40" s="15">
        <f t="shared" si="8"/>
        <v>289.7116</v>
      </c>
      <c r="I40" s="5">
        <f t="shared" si="1"/>
        <v>274.7116</v>
      </c>
      <c r="J40" s="6">
        <f t="shared" si="3"/>
        <v>282.2116</v>
      </c>
      <c r="K40" s="15">
        <v>360</v>
      </c>
      <c r="L40" s="5">
        <v>345</v>
      </c>
      <c r="M40" s="6">
        <f t="shared" si="4"/>
        <v>352.5</v>
      </c>
      <c r="N40" s="15">
        <v>493</v>
      </c>
      <c r="O40" s="5">
        <v>459</v>
      </c>
      <c r="P40" s="5">
        <v>458</v>
      </c>
      <c r="Q40" s="5">
        <f>AVERAGE(N40:P40)</f>
        <v>470</v>
      </c>
      <c r="R40" s="6">
        <f t="shared" si="6"/>
        <v>19.924858845171276</v>
      </c>
      <c r="S40" s="15">
        <v>88.9</v>
      </c>
      <c r="T40" s="6">
        <v>11.1</v>
      </c>
    </row>
    <row r="41" spans="1:20" ht="12.75">
      <c r="A41" s="19"/>
      <c r="B41" s="33"/>
      <c r="C41" s="24">
        <v>20</v>
      </c>
      <c r="D41" s="27">
        <v>29.8896</v>
      </c>
      <c r="E41" s="15">
        <v>6.8</v>
      </c>
      <c r="F41" s="7">
        <v>5</v>
      </c>
      <c r="G41" s="6">
        <f t="shared" si="9"/>
        <v>11.8</v>
      </c>
      <c r="H41" s="15">
        <f t="shared" si="8"/>
        <v>288.31039999999996</v>
      </c>
      <c r="I41" s="5">
        <f t="shared" si="1"/>
        <v>303.31039999999996</v>
      </c>
      <c r="J41" s="6">
        <f t="shared" si="3"/>
        <v>295.81039999999996</v>
      </c>
      <c r="K41" s="15">
        <v>330</v>
      </c>
      <c r="L41" s="5">
        <v>345</v>
      </c>
      <c r="M41" s="6">
        <f t="shared" si="4"/>
        <v>337.5</v>
      </c>
      <c r="N41" s="15">
        <v>353</v>
      </c>
      <c r="O41" s="5">
        <v>426</v>
      </c>
      <c r="P41" s="5">
        <v>236</v>
      </c>
      <c r="Q41" s="5">
        <f t="shared" si="5"/>
        <v>338.3333333333333</v>
      </c>
      <c r="R41" s="6">
        <f t="shared" si="6"/>
        <v>95.84536156399716</v>
      </c>
      <c r="S41" s="15">
        <v>91.3</v>
      </c>
      <c r="T41" s="6">
        <v>8.7</v>
      </c>
    </row>
    <row r="42" spans="1:20" ht="12.75">
      <c r="A42" s="19"/>
      <c r="B42" s="33"/>
      <c r="C42" s="24">
        <v>40</v>
      </c>
      <c r="D42" s="27">
        <v>44.834399999999995</v>
      </c>
      <c r="E42" s="15">
        <v>7.2</v>
      </c>
      <c r="F42" s="7">
        <v>4.5</v>
      </c>
      <c r="G42" s="6">
        <f t="shared" si="9"/>
        <v>11.7</v>
      </c>
      <c r="H42" s="15">
        <f t="shared" si="8"/>
        <v>283.4656</v>
      </c>
      <c r="I42" s="5">
        <f t="shared" si="1"/>
        <v>263.4656</v>
      </c>
      <c r="J42" s="6">
        <f t="shared" si="3"/>
        <v>273.4656</v>
      </c>
      <c r="K42" s="15">
        <v>340</v>
      </c>
      <c r="L42" s="5">
        <v>320</v>
      </c>
      <c r="M42" s="6">
        <f t="shared" si="4"/>
        <v>330</v>
      </c>
      <c r="N42" s="15">
        <v>313</v>
      </c>
      <c r="O42" s="5">
        <v>299</v>
      </c>
      <c r="P42" s="5"/>
      <c r="Q42" s="5">
        <f t="shared" si="5"/>
        <v>306</v>
      </c>
      <c r="R42" s="6">
        <f t="shared" si="6"/>
        <v>9.899494936611665</v>
      </c>
      <c r="S42" s="15">
        <v>88.3</v>
      </c>
      <c r="T42" s="6">
        <v>11.7</v>
      </c>
    </row>
    <row r="43" spans="1:20" ht="12.75">
      <c r="A43" s="19"/>
      <c r="B43" s="33"/>
      <c r="C43" s="24">
        <v>80</v>
      </c>
      <c r="D43" s="27">
        <v>69.7424</v>
      </c>
      <c r="E43" s="15">
        <v>7.6</v>
      </c>
      <c r="F43" s="7">
        <v>3.6</v>
      </c>
      <c r="G43" s="6">
        <f t="shared" si="9"/>
        <v>11.2</v>
      </c>
      <c r="H43" s="15">
        <f t="shared" si="8"/>
        <v>294.0576</v>
      </c>
      <c r="I43" s="5">
        <f t="shared" si="1"/>
        <v>304.0576</v>
      </c>
      <c r="J43" s="6">
        <f t="shared" si="3"/>
        <v>299.0576</v>
      </c>
      <c r="K43" s="15">
        <v>375</v>
      </c>
      <c r="L43" s="5">
        <v>385</v>
      </c>
      <c r="M43" s="6">
        <f t="shared" si="4"/>
        <v>380</v>
      </c>
      <c r="N43" s="15">
        <v>549</v>
      </c>
      <c r="O43" s="5">
        <v>578</v>
      </c>
      <c r="P43" s="5">
        <v>710</v>
      </c>
      <c r="Q43" s="5">
        <f t="shared" si="5"/>
        <v>612.3333333333334</v>
      </c>
      <c r="R43" s="6">
        <f t="shared" si="6"/>
        <v>85.81569398037502</v>
      </c>
      <c r="S43" s="15">
        <v>91.8</v>
      </c>
      <c r="T43" s="6">
        <v>8.2</v>
      </c>
    </row>
    <row r="44" spans="1:20" ht="12.75">
      <c r="A44" s="20"/>
      <c r="B44" s="34"/>
      <c r="C44" s="31">
        <v>100</v>
      </c>
      <c r="D44" s="28">
        <v>134.50320000000002</v>
      </c>
      <c r="E44" s="20">
        <v>8</v>
      </c>
      <c r="F44" s="2">
        <v>3.4</v>
      </c>
      <c r="G44" s="10">
        <f t="shared" si="9"/>
        <v>11.4</v>
      </c>
      <c r="H44" s="16">
        <f t="shared" si="8"/>
        <v>249.0968</v>
      </c>
      <c r="I44" s="17">
        <f t="shared" si="1"/>
        <v>224.0968</v>
      </c>
      <c r="J44" s="10">
        <f t="shared" si="3"/>
        <v>236.5968</v>
      </c>
      <c r="K44" s="20">
        <v>395</v>
      </c>
      <c r="L44" s="2">
        <v>370</v>
      </c>
      <c r="M44" s="10">
        <f t="shared" si="4"/>
        <v>382.5</v>
      </c>
      <c r="N44" s="20">
        <v>1449</v>
      </c>
      <c r="O44" s="2">
        <v>1553</v>
      </c>
      <c r="P44" s="2">
        <v>1553</v>
      </c>
      <c r="Q44" s="17">
        <f t="shared" si="5"/>
        <v>1518.3333333333333</v>
      </c>
      <c r="R44" s="10">
        <f t="shared" si="6"/>
        <v>60.04442799572237</v>
      </c>
      <c r="S44" s="20">
        <v>87.4</v>
      </c>
      <c r="T44" s="3">
        <v>12.6</v>
      </c>
    </row>
  </sheetData>
  <mergeCells count="5">
    <mergeCell ref="S1:T1"/>
    <mergeCell ref="E1:G1"/>
    <mergeCell ref="H1:J1"/>
    <mergeCell ref="K1:M1"/>
    <mergeCell ref="N1:R1"/>
  </mergeCells>
  <printOptions/>
  <pageMargins left="0.75" right="0.75" top="1" bottom="1" header="0.4921259845" footer="0.4921259845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VAN DEN BROECK</dc:creator>
  <cp:keywords/>
  <dc:description/>
  <cp:lastModifiedBy>Langlade</cp:lastModifiedBy>
  <cp:lastPrinted>2005-01-03T15:23:11Z</cp:lastPrinted>
  <dcterms:created xsi:type="dcterms:W3CDTF">2003-11-13T10:50:40Z</dcterms:created>
  <dcterms:modified xsi:type="dcterms:W3CDTF">2005-06-16T13:11:17Z</dcterms:modified>
  <cp:category/>
  <cp:version/>
  <cp:contentType/>
  <cp:contentStatus/>
</cp:coreProperties>
</file>